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40" yWindow="510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<sst xmlns="http://schemas.openxmlformats.org/spreadsheetml/2006/main" count="1352" uniqueCount="78">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</sst>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23">
      <pane xSplit="1" topLeftCell="W1" activePane="topRight" state="frozen"/>
      <selection pane="topLeft" activeCell="A1" sqref="A1"/>
      <selection pane="topRight" activeCell="AJ74" sqref="A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9">
      <pane xSplit="1" topLeftCell="B1" activePane="topRight" state="frozen"/>
      <selection pane="topLeft" activeCell="A1" sqref="A1"/>
      <selection pane="topRight" activeCell="G18" sqref="G1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2056.0500000000175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2053.3500000000176</v>
      </c>
      <c r="AF7" s="54"/>
      <c r="AG7" s="40"/>
    </row>
    <row r="8" spans="1:55" ht="18" customHeight="1">
      <c r="A8" s="47" t="s">
        <v>30</v>
      </c>
      <c r="B8" s="33">
        <f>SUM(E8:AB8)</f>
        <v>12780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169283.04000000018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25778.8</v>
      </c>
      <c r="AG9" s="69">
        <f>AG10+AG15+AG24+AG33+AG47+AG52+AG54+AG61+AG62+AG71+AG72+AG76+AG88+AG81+AG83+AG82+AG69+AG89+AG91+AG90+AG70+AG40+AG92</f>
        <v>348025.6222599999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488.9</v>
      </c>
      <c r="AG10" s="72">
        <f>B10+C10-AF10</f>
        <v>17320.999999999996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227.7</v>
      </c>
      <c r="AG11" s="72">
        <f>B11+C11-AF11</f>
        <v>14262.9</v>
      </c>
      <c r="AH11" s="18"/>
      <c r="AI11" s="143"/>
    </row>
    <row r="12" spans="1:35" ht="15.75">
      <c r="A12" s="3" t="s">
        <v>2</v>
      </c>
      <c r="B12" s="70">
        <v>487.6</v>
      </c>
      <c r="C12" s="72">
        <v>496.5</v>
      </c>
      <c r="D12" s="67"/>
      <c r="E12" s="67"/>
      <c r="F12" s="67">
        <v>6.3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6.3</v>
      </c>
      <c r="AG12" s="72">
        <f>B12+C12-AF12</f>
        <v>977.8000000000001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1241.0000000000005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254.89999999999995</v>
      </c>
      <c r="AG14" s="72">
        <f>AG10-AG11-AG12-AG13</f>
        <v>2080.2999999999965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251.39999999999998</v>
      </c>
      <c r="AG15" s="72">
        <f aca="true" t="shared" si="3" ref="AG15:AG31">B15+C15-AF15</f>
        <v>114257.1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2.7</v>
      </c>
      <c r="AG16" s="115">
        <f t="shared" si="3"/>
        <v>20227.199999999997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2.7</v>
      </c>
      <c r="AG17" s="72">
        <f t="shared" si="3"/>
        <v>67214.49999999999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26.099999999999998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8485.099999999999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179.7</v>
      </c>
      <c r="AG20" s="72">
        <f t="shared" si="3"/>
        <v>26551.199999999997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46.7</v>
      </c>
      <c r="AG21" s="72">
        <f t="shared" si="3"/>
        <v>1665.9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21.50000000000001</v>
      </c>
      <c r="AG23" s="72">
        <f>B23+C23-AF23</f>
        <v>10314.30000000001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51285.120999999985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15694.8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51285.120999999985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4.4</v>
      </c>
      <c r="AG33" s="72">
        <f aca="true" t="shared" si="6" ref="AG33:AG38">B33+C33-AF33</f>
        <v>1924.7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4.4</v>
      </c>
      <c r="AG34" s="72">
        <f t="shared" si="6"/>
        <v>404.9000000000001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120.4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114.19999999999982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82.3</v>
      </c>
      <c r="AG40" s="72">
        <f aca="true" t="shared" si="8" ref="AG40:AG45">B40+C40-AF40</f>
        <v>1417.5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1113.4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38.900000000000006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68.2</v>
      </c>
      <c r="AG44" s="72">
        <f t="shared" si="8"/>
        <v>236.2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14.100000000000001</v>
      </c>
      <c r="AG46" s="72">
        <f>AG40-AG41-AG42-AG43-AG44-AG45</f>
        <v>28.89999999999992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100.1</v>
      </c>
      <c r="AG47" s="72">
        <f>B47+C47-AF47</f>
        <v>3330.7999999999997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68.24999999999997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61.3</v>
      </c>
      <c r="AG49" s="72">
        <f>B49+C49-AF49</f>
        <v>1708.7739000000004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38.8</v>
      </c>
      <c r="AG51" s="72">
        <f>AG47-AG49-AG48</f>
        <v>1553.7760999999994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1341.8999999999999</v>
      </c>
      <c r="AG52" s="72">
        <f aca="true" t="shared" si="11" ref="AG52:AG59">B52+C52-AF52</f>
        <v>47457.66226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1137.5</v>
      </c>
      <c r="AG53" s="72">
        <f t="shared" si="11"/>
        <v>1707.1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215.39999999999998</v>
      </c>
      <c r="AG54" s="72">
        <f t="shared" si="11"/>
        <v>3302.5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21.5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644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215.39999999999998</v>
      </c>
      <c r="AG60" s="72">
        <f>AG54-AG55-AG57-AG59-AG56-AG58</f>
        <v>1231.4000000000003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2.1</v>
      </c>
      <c r="AG61" s="72">
        <f aca="true" t="shared" si="14" ref="AG61:AG67">B61+C61-AF61</f>
        <v>894.8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275.90000000000003</v>
      </c>
      <c r="AG62" s="72">
        <f t="shared" si="14"/>
        <v>7939.5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10.9</v>
      </c>
      <c r="AG63" s="72">
        <f t="shared" si="14"/>
        <v>2945.7999999999997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6.1</v>
      </c>
      <c r="AH64" s="6"/>
      <c r="AI64" s="143"/>
    </row>
    <row r="65" spans="1:35" ht="15.75">
      <c r="A65" s="3" t="s">
        <v>1</v>
      </c>
      <c r="B65" s="72">
        <v>69.3</v>
      </c>
      <c r="C65" s="72">
        <v>203.5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272.8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1.2</v>
      </c>
      <c r="AG66" s="72">
        <f t="shared" si="14"/>
        <v>575.3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1430.9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263.8</v>
      </c>
      <c r="AG68" s="72">
        <f>AG62-AG63-AG66-AG67-AG65-AG64</f>
        <v>4021.5000000000005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300</v>
      </c>
      <c r="AG72" s="130">
        <f t="shared" si="16"/>
        <v>6803.7</v>
      </c>
      <c r="AH72" s="86">
        <f>AG72+AG69+AG76+AG91+AG83+AG88</f>
        <v>24337.139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47</v>
      </c>
      <c r="AG74" s="130">
        <f t="shared" si="16"/>
        <v>1224.7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293.69999999999993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248.7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112.50000000000001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18.1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34.1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52207.8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22577</v>
      </c>
      <c r="AG92" s="72">
        <f t="shared" si="16"/>
        <v>18752.299999999996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25778.8</v>
      </c>
      <c r="AG94" s="84">
        <f>AG10+AG15+AG24+AG33+AG47+AG52+AG54+AG61+AG62+AG69+AG71+AG72+AG76+AG81+AG82+AG83+AG88+AG89+AG90+AG91+AG70+AG40+AG92</f>
        <v>348025.6222599999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245.70000000000002</v>
      </c>
      <c r="AG95" s="71">
        <f>B95+C95-AF95</f>
        <v>87568.25</v>
      </c>
    </row>
    <row r="96" spans="1:33" ht="15.75">
      <c r="A96" s="3" t="s">
        <v>2</v>
      </c>
      <c r="B96" s="22">
        <f aca="true" t="shared" si="19" ref="B96:AD96">B12+B20+B29+B36+B57+B66+B44+B80+B74+B53</f>
        <v>17260.3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1439.9</v>
      </c>
      <c r="AG96" s="71">
        <f>B96+C96-AF96</f>
        <v>32054.799999999996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32.300000000000004</v>
      </c>
    </row>
    <row r="98" spans="1:33" ht="15.75">
      <c r="A98" s="3" t="s">
        <v>1</v>
      </c>
      <c r="B98" s="22">
        <f aca="true" t="shared" si="21" ref="B98:AD98">B19+B28+B65+B35+B43+B56+B79</f>
        <v>4340.9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8820.3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108</v>
      </c>
      <c r="AG99" s="71">
        <f>B99+C99-AF99</f>
        <v>5074.6739</v>
      </c>
    </row>
    <row r="100" spans="1:33" ht="12.75">
      <c r="A100" s="1" t="s">
        <v>35</v>
      </c>
      <c r="B100" s="2">
        <f aca="true" t="shared" si="23" ref="B100:AD100">B94-B95-B96-B97-B98-B99</f>
        <v>154523.40000000002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0</v>
      </c>
      <c r="I100" s="85">
        <f t="shared" si="23"/>
        <v>0</v>
      </c>
      <c r="J100" s="131">
        <f t="shared" si="23"/>
        <v>0</v>
      </c>
      <c r="K100" s="85">
        <f t="shared" si="23"/>
        <v>0</v>
      </c>
      <c r="L100" s="131">
        <f t="shared" si="23"/>
        <v>0</v>
      </c>
      <c r="M100" s="85">
        <f t="shared" si="23"/>
        <v>0</v>
      </c>
      <c r="N100" s="85">
        <f t="shared" si="23"/>
        <v>0</v>
      </c>
      <c r="O100" s="85">
        <f t="shared" si="23"/>
        <v>0</v>
      </c>
      <c r="P100" s="85">
        <f t="shared" si="23"/>
        <v>0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23984.399999999998</v>
      </c>
      <c r="AG100" s="85">
        <f>AG94-AG95-AG96-AG97-AG98-AG99</f>
        <v>214475.29835999996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2018-12-06T13:18:55Z</dcterms:modified>
  <cp:category/>
  <cp:version/>
  <cp:contentType/>
  <cp:contentStatus/>
</cp:coreProperties>
</file>